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8FA290A8-313A-4D56-B154-60A94B778A30}" xr6:coauthVersionLast="47" xr6:coauthVersionMax="47" xr10:uidLastSave="{00000000-0000-0000-0000-000000000000}"/>
  <bookViews>
    <workbookView xWindow="2268" yWindow="2268" windowWidth="17280" windowHeight="8880" xr2:uid="{A7132497-25D4-4872-ADA4-712285E424B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1" i="1"/>
  <c r="C29" i="1"/>
  <c r="D27" i="1"/>
  <c r="E27" i="1"/>
  <c r="C27" i="1"/>
  <c r="E26" i="1"/>
  <c r="D20" i="1"/>
  <c r="E20" i="1"/>
  <c r="C20" i="1"/>
  <c r="C11" i="1"/>
  <c r="D9" i="1"/>
  <c r="C8" i="1"/>
  <c r="D10" i="1"/>
  <c r="E10" i="1" s="1"/>
  <c r="I6" i="1"/>
  <c r="J6" i="1"/>
  <c r="E8" i="1" s="1"/>
  <c r="H6" i="1"/>
  <c r="J3" i="1"/>
  <c r="I3" i="1"/>
  <c r="H3" i="1"/>
  <c r="E6" i="1"/>
  <c r="D6" i="1"/>
  <c r="C5" i="1"/>
  <c r="D8" i="1" l="1"/>
  <c r="D11" i="1" s="1"/>
  <c r="D29" i="1" s="1"/>
  <c r="D31" i="1" s="1"/>
  <c r="E30" i="1" s="1"/>
  <c r="E9" i="1" l="1"/>
  <c r="E11" i="1" s="1"/>
  <c r="E29" i="1" s="1"/>
  <c r="E31" i="1" s="1"/>
</calcChain>
</file>

<file path=xl/sharedStrings.xml><?xml version="1.0" encoding="utf-8"?>
<sst xmlns="http://schemas.openxmlformats.org/spreadsheetml/2006/main" count="36" uniqueCount="31">
  <si>
    <t>PRESUPUESTO DE FLUJOS DE CAJA</t>
  </si>
  <si>
    <t>ACTIVIDADES DE OPERACIÓN</t>
  </si>
  <si>
    <t>ENTRADAS</t>
  </si>
  <si>
    <t>VENTAS DE PRODUCTOS</t>
  </si>
  <si>
    <t xml:space="preserve">ENERO </t>
  </si>
  <si>
    <t>FEBRERO</t>
  </si>
  <si>
    <t>MARZO</t>
  </si>
  <si>
    <t>RECAUDO DE CARTERA</t>
  </si>
  <si>
    <t>SALIDAS</t>
  </si>
  <si>
    <t>COMPRAS = INV FINAL + COSTO DE VENTA - INV INICIAL</t>
  </si>
  <si>
    <t>VENTAS</t>
  </si>
  <si>
    <t>COSTO</t>
  </si>
  <si>
    <t>INV FINAL</t>
  </si>
  <si>
    <t>IN INCIAL</t>
  </si>
  <si>
    <t>COMPRAS</t>
  </si>
  <si>
    <t>COMPRA DE MERCANCIA</t>
  </si>
  <si>
    <t>GASTOS OPERATIVOS</t>
  </si>
  <si>
    <t>PAGO A PROVEEDORES</t>
  </si>
  <si>
    <t>TOTAL ACTIVIDADES OPERA</t>
  </si>
  <si>
    <t>ACTIVIDADES DE INVERSIÓN</t>
  </si>
  <si>
    <t>INTERES</t>
  </si>
  <si>
    <t>CDT</t>
  </si>
  <si>
    <t>PPYE</t>
  </si>
  <si>
    <t>TOTAL ACTI DE INVERSIÓN</t>
  </si>
  <si>
    <t>TOTAL ACTIVIDADES DE FINACIACION</t>
  </si>
  <si>
    <t>PRESTAMOS BANCARIOS</t>
  </si>
  <si>
    <t>PAGO DE CUOTA</t>
  </si>
  <si>
    <t>TOTAL ACTIV DE FINACIACION</t>
  </si>
  <si>
    <t>TOTAL FLUJO DE CAJA DEL P</t>
  </si>
  <si>
    <t>SALDO INICIAL</t>
  </si>
  <si>
    <t>FLUJO DE CAJA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</si>
</sst>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164" fontId="0" fillId="2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A4FA0-56F6-415E-807F-231F4691C485}">
  <dimension ref="A1:J31"/>
  <sheetViews>
    <sheetView tabSelected="1" zoomScale="160" zoomScaleNormal="160" workbookViewId="0">
      <selection activeCell="I5" sqref="I5"/>
    </sheetView>
  </sheetViews>
  <sheetFormatPr baseColWidth="10" defaultRowHeight="14.4" x14ac:dyDescent="0.3"/>
  <cols>
    <col min="2" max="2" width="10.88671875" customWidth="1"/>
    <col min="3" max="5" width="12.21875" style="1" customWidth="1"/>
    <col min="6" max="6" width="11.5546875" style="1"/>
    <col min="8" max="10" width="14.109375" bestFit="1" customWidth="1"/>
  </cols>
  <sheetData>
    <row r="1" spans="1:10" x14ac:dyDescent="0.3">
      <c r="A1" t="s">
        <v>0</v>
      </c>
      <c r="G1" t="s">
        <v>10</v>
      </c>
      <c r="H1" s="1">
        <v>60000000</v>
      </c>
      <c r="I1" s="1">
        <v>70000000</v>
      </c>
      <c r="J1" s="1">
        <v>80000000</v>
      </c>
    </row>
    <row r="2" spans="1:10" x14ac:dyDescent="0.3">
      <c r="H2" t="s">
        <v>9</v>
      </c>
    </row>
    <row r="3" spans="1:10" x14ac:dyDescent="0.3">
      <c r="A3" t="s">
        <v>1</v>
      </c>
      <c r="G3" t="s">
        <v>11</v>
      </c>
      <c r="H3" s="1">
        <f>+H1*60%</f>
        <v>36000000</v>
      </c>
      <c r="I3" s="1">
        <f>+I1*60%</f>
        <v>42000000</v>
      </c>
      <c r="J3" s="1">
        <f>+J1*60%</f>
        <v>48000000</v>
      </c>
    </row>
    <row r="4" spans="1:10" x14ac:dyDescent="0.3">
      <c r="A4" t="s">
        <v>2</v>
      </c>
      <c r="C4" s="1" t="s">
        <v>4</v>
      </c>
      <c r="D4" s="1" t="s">
        <v>5</v>
      </c>
      <c r="E4" s="1" t="s">
        <v>6</v>
      </c>
      <c r="G4" s="1" t="s">
        <v>12</v>
      </c>
      <c r="H4" s="1">
        <v>12000000</v>
      </c>
      <c r="I4" s="1">
        <v>12000000</v>
      </c>
      <c r="J4" s="1">
        <v>12000000</v>
      </c>
    </row>
    <row r="5" spans="1:10" x14ac:dyDescent="0.3">
      <c r="A5" t="s">
        <v>3</v>
      </c>
      <c r="C5" s="1">
        <f>60000000*50%</f>
        <v>30000000</v>
      </c>
      <c r="D5" s="1">
        <v>35000000</v>
      </c>
      <c r="E5" s="1">
        <v>40000000</v>
      </c>
      <c r="G5" t="s">
        <v>13</v>
      </c>
      <c r="H5" s="1">
        <v>6000000</v>
      </c>
      <c r="I5" s="1">
        <v>6000000</v>
      </c>
      <c r="J5" s="1">
        <v>6000000</v>
      </c>
    </row>
    <row r="6" spans="1:10" x14ac:dyDescent="0.3">
      <c r="A6" t="s">
        <v>7</v>
      </c>
      <c r="D6" s="1">
        <f>+C5</f>
        <v>30000000</v>
      </c>
      <c r="E6" s="1">
        <f>+D5</f>
        <v>35000000</v>
      </c>
      <c r="G6" t="s">
        <v>14</v>
      </c>
      <c r="H6" s="2">
        <f>+H3+H4-H5</f>
        <v>42000000</v>
      </c>
      <c r="I6" s="2">
        <f t="shared" ref="I6:J6" si="0">+I3+I4-I5</f>
        <v>48000000</v>
      </c>
      <c r="J6" s="2">
        <f t="shared" si="0"/>
        <v>54000000</v>
      </c>
    </row>
    <row r="7" spans="1:10" x14ac:dyDescent="0.3">
      <c r="A7" t="s">
        <v>8</v>
      </c>
    </row>
    <row r="8" spans="1:10" x14ac:dyDescent="0.3">
      <c r="A8" t="s">
        <v>15</v>
      </c>
      <c r="C8" s="1">
        <f>+H6*30%</f>
        <v>12600000</v>
      </c>
      <c r="D8" s="1">
        <f t="shared" ref="D8:E8" si="1">+I6*30%</f>
        <v>14400000</v>
      </c>
      <c r="E8" s="1">
        <f t="shared" si="1"/>
        <v>16200000</v>
      </c>
    </row>
    <row r="9" spans="1:10" x14ac:dyDescent="0.3">
      <c r="A9" t="s">
        <v>17</v>
      </c>
      <c r="D9" s="1">
        <f>+H6-C8</f>
        <v>29400000</v>
      </c>
      <c r="E9" s="1">
        <f>+I6-D8</f>
        <v>33600000</v>
      </c>
    </row>
    <row r="10" spans="1:10" x14ac:dyDescent="0.3">
      <c r="A10" t="s">
        <v>16</v>
      </c>
      <c r="C10" s="1">
        <v>10000000</v>
      </c>
      <c r="D10" s="1">
        <f>+C10</f>
        <v>10000000</v>
      </c>
      <c r="E10" s="1">
        <f>+D10</f>
        <v>10000000</v>
      </c>
    </row>
    <row r="11" spans="1:10" x14ac:dyDescent="0.3">
      <c r="A11" s="3" t="s">
        <v>18</v>
      </c>
      <c r="B11" s="3"/>
      <c r="C11" s="4">
        <f>+C5+C6-C8-C9-C10</f>
        <v>7400000</v>
      </c>
      <c r="D11" s="4">
        <f t="shared" ref="D11:E11" si="2">+D5+D6-D8-D9-D10</f>
        <v>11200000</v>
      </c>
      <c r="E11" s="4">
        <f t="shared" si="2"/>
        <v>15200000</v>
      </c>
    </row>
    <row r="13" spans="1:10" x14ac:dyDescent="0.3">
      <c r="A13" t="s">
        <v>19</v>
      </c>
    </row>
    <row r="14" spans="1:10" x14ac:dyDescent="0.3">
      <c r="A14" t="s">
        <v>2</v>
      </c>
    </row>
    <row r="15" spans="1:10" x14ac:dyDescent="0.3">
      <c r="A15" t="s">
        <v>20</v>
      </c>
      <c r="E15" s="1">
        <v>250000</v>
      </c>
    </row>
    <row r="16" spans="1:10" x14ac:dyDescent="0.3">
      <c r="A16" t="s">
        <v>21</v>
      </c>
      <c r="E16" s="1">
        <v>4000000</v>
      </c>
    </row>
    <row r="17" spans="1:5" x14ac:dyDescent="0.3">
      <c r="A17" t="s">
        <v>8</v>
      </c>
    </row>
    <row r="18" spans="1:5" x14ac:dyDescent="0.3">
      <c r="A18" t="s">
        <v>21</v>
      </c>
      <c r="C18" s="1">
        <v>4000000</v>
      </c>
      <c r="D18" s="1">
        <v>0</v>
      </c>
      <c r="E18" s="1">
        <v>0</v>
      </c>
    </row>
    <row r="19" spans="1:5" x14ac:dyDescent="0.3">
      <c r="A19" t="s">
        <v>22</v>
      </c>
      <c r="D19" s="1">
        <v>15000000</v>
      </c>
    </row>
    <row r="20" spans="1:5" x14ac:dyDescent="0.3">
      <c r="A20" s="3" t="s">
        <v>23</v>
      </c>
      <c r="B20" s="3"/>
      <c r="C20" s="4">
        <f>+C15+C16-C18-C19</f>
        <v>-4000000</v>
      </c>
      <c r="D20" s="4">
        <f t="shared" ref="D20:E20" si="3">+D15+D16-D18-D19</f>
        <v>-15000000</v>
      </c>
      <c r="E20" s="4">
        <f t="shared" si="3"/>
        <v>4250000</v>
      </c>
    </row>
    <row r="22" spans="1:5" x14ac:dyDescent="0.3">
      <c r="A22" t="s">
        <v>24</v>
      </c>
    </row>
    <row r="23" spans="1:5" x14ac:dyDescent="0.3">
      <c r="A23" t="s">
        <v>2</v>
      </c>
    </row>
    <row r="24" spans="1:5" x14ac:dyDescent="0.3">
      <c r="A24" t="s">
        <v>25</v>
      </c>
      <c r="C24" s="1">
        <v>20000000</v>
      </c>
    </row>
    <row r="25" spans="1:5" x14ac:dyDescent="0.3">
      <c r="A25" t="s">
        <v>8</v>
      </c>
    </row>
    <row r="26" spans="1:5" x14ac:dyDescent="0.3">
      <c r="A26" t="s">
        <v>26</v>
      </c>
      <c r="D26" s="1">
        <v>5000000</v>
      </c>
      <c r="E26" s="1">
        <f>+D26</f>
        <v>5000000</v>
      </c>
    </row>
    <row r="27" spans="1:5" x14ac:dyDescent="0.3">
      <c r="A27" s="3" t="s">
        <v>27</v>
      </c>
      <c r="B27" s="3"/>
      <c r="C27" s="4">
        <f>+C24-C26</f>
        <v>20000000</v>
      </c>
      <c r="D27" s="4">
        <f t="shared" ref="D27:E27" si="4">+D24-D26</f>
        <v>-5000000</v>
      </c>
      <c r="E27" s="4">
        <f t="shared" si="4"/>
        <v>-5000000</v>
      </c>
    </row>
    <row r="29" spans="1:5" x14ac:dyDescent="0.3">
      <c r="A29" t="s">
        <v>28</v>
      </c>
      <c r="C29" s="1">
        <f>+C11+C20+C27</f>
        <v>23400000</v>
      </c>
      <c r="D29" s="1">
        <f t="shared" ref="D29:E29" si="5">+D11+D20+D27</f>
        <v>-8800000</v>
      </c>
      <c r="E29" s="1">
        <f t="shared" si="5"/>
        <v>14450000</v>
      </c>
    </row>
    <row r="30" spans="1:5" x14ac:dyDescent="0.3">
      <c r="A30" t="s">
        <v>29</v>
      </c>
      <c r="C30" s="1">
        <v>10000000</v>
      </c>
      <c r="D30" s="1">
        <f>+C31</f>
        <v>33400000</v>
      </c>
      <c r="E30" s="1">
        <f>+D31</f>
        <v>24600000</v>
      </c>
    </row>
    <row r="31" spans="1:5" x14ac:dyDescent="0.3">
      <c r="A31" s="3" t="s">
        <v>30</v>
      </c>
      <c r="B31" s="3"/>
      <c r="C31" s="4">
        <f>+C29+C30</f>
        <v>33400000</v>
      </c>
      <c r="D31" s="4">
        <f>+D29+D30</f>
        <v>24600000</v>
      </c>
      <c r="E31" s="4">
        <f>+E29+E30</f>
        <v>39050000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2075D738B73349858C1505D53E4574" ma:contentTypeVersion="15" ma:contentTypeDescription="Crear nuevo documento." ma:contentTypeScope="" ma:versionID="9516b8a1d8957971031fa7cb7b160f46">
  <xsd:schema xmlns:xsd="http://www.w3.org/2001/XMLSchema" xmlns:xs="http://www.w3.org/2001/XMLSchema" xmlns:p="http://schemas.microsoft.com/office/2006/metadata/properties" xmlns:ns3="902fd6bb-a481-415f-8a75-1cb40a32a151" xmlns:ns4="c85ce8ea-dcdc-498e-a31d-8b6440b93052" targetNamespace="http://schemas.microsoft.com/office/2006/metadata/properties" ma:root="true" ma:fieldsID="06ebb3283622629c1c1fabd559db7654" ns3:_="" ns4:_="">
    <xsd:import namespace="902fd6bb-a481-415f-8a75-1cb40a32a151"/>
    <xsd:import namespace="c85ce8ea-dcdc-498e-a31d-8b6440b9305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_activity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fd6bb-a481-415f-8a75-1cb40a32a1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ce8ea-dcdc-498e-a31d-8b6440b93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5ce8ea-dcdc-498e-a31d-8b6440b93052" xsi:nil="true"/>
  </documentManagement>
</p:properties>
</file>

<file path=customXml/itemProps1.xml><?xml version="1.0" encoding="utf-8"?>
<ds:datastoreItem xmlns:ds="http://schemas.openxmlformats.org/officeDocument/2006/customXml" ds:itemID="{5E7F0FCB-4DD1-445F-B388-C9A467C6B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75A163-4DE4-4804-8949-CA50FFA40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fd6bb-a481-415f-8a75-1cb40a32a151"/>
    <ds:schemaRef ds:uri="c85ce8ea-dcdc-498e-a31d-8b6440b930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25A4B4-0A93-4D3E-9CA2-BFE285249B83}">
  <ds:schemaRefs>
    <ds:schemaRef ds:uri="http://purl.org/dc/dcmitype/"/>
    <ds:schemaRef ds:uri="902fd6bb-a481-415f-8a75-1cb40a32a151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85ce8ea-dcdc-498e-a31d-8b6440b930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ANDRES BASTIDAS DELGADO</dc:creator>
  <cp:lastModifiedBy>DAVID ANDRES BASTIDAS DELGADO</cp:lastModifiedBy>
  <dcterms:created xsi:type="dcterms:W3CDTF">2025-10-27T21:23:29Z</dcterms:created>
  <dcterms:modified xsi:type="dcterms:W3CDTF">2025-10-28T13:45:08Z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0x0101007B2075D738B73349858C1505D53E4574</vt:lpwstr>
  </property>
</Properties>
</file>